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ilke\Documents\Sustainista\sustainista-repo\public\"/>
    </mc:Choice>
  </mc:AlternateContent>
  <xr:revisionPtr revIDLastSave="0" documentId="13_ncr:1_{48302BDE-105F-4D25-B11A-0B6F1B16953F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Selbstcheck" sheetId="1" r:id="rId1"/>
    <sheet name="Listen" sheetId="2" state="hidden" r:id="rId2"/>
    <sheet name="Reifegrade &amp; Beispiel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5" i="1" l="1"/>
  <c r="H74" i="1"/>
  <c r="H73" i="1"/>
  <c r="H72" i="1"/>
  <c r="H70" i="1"/>
  <c r="H69" i="1"/>
  <c r="H68" i="1"/>
  <c r="H67" i="1"/>
  <c r="H65" i="1"/>
  <c r="H64" i="1"/>
  <c r="H63" i="1"/>
  <c r="H62" i="1"/>
  <c r="H61" i="1"/>
  <c r="H55" i="1"/>
  <c r="C55" i="1"/>
  <c r="H54" i="1"/>
  <c r="C54" i="1"/>
  <c r="H53" i="1"/>
  <c r="C53" i="1"/>
  <c r="H52" i="1"/>
  <c r="C52" i="1"/>
  <c r="H51" i="1"/>
  <c r="C51" i="1"/>
  <c r="H50" i="1"/>
  <c r="C50" i="1"/>
  <c r="H46" i="1"/>
  <c r="C46" i="1"/>
  <c r="H45" i="1"/>
  <c r="C45" i="1"/>
  <c r="H44" i="1"/>
  <c r="C44" i="1"/>
  <c r="H43" i="1"/>
  <c r="C43" i="1"/>
  <c r="H42" i="1"/>
  <c r="C42" i="1"/>
  <c r="H41" i="1"/>
  <c r="C41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6" i="1"/>
  <c r="C26" i="1"/>
  <c r="H25" i="1"/>
  <c r="C25" i="1"/>
  <c r="H24" i="1"/>
  <c r="C24" i="1"/>
  <c r="H23" i="1"/>
  <c r="C23" i="1"/>
  <c r="H22" i="1"/>
  <c r="B9" i="1" s="1"/>
  <c r="H21" i="1"/>
  <c r="C21" i="1"/>
  <c r="H20" i="1"/>
  <c r="K1" i="1" l="1"/>
  <c r="B7" i="1" s="1"/>
  <c r="C22" i="1"/>
  <c r="B8" i="1"/>
  <c r="C20" i="1"/>
  <c r="K2" i="1" l="1"/>
  <c r="B6" i="1"/>
  <c r="B5" i="1"/>
</calcChain>
</file>

<file path=xl/sharedStrings.xml><?xml version="1.0" encoding="utf-8"?>
<sst xmlns="http://schemas.openxmlformats.org/spreadsheetml/2006/main" count="132" uniqueCount="113">
  <si>
    <t>Batteriepass-Readiness-Check – Selbstcheck</t>
  </si>
  <si>
    <t>Sind Ihre Batterie- und Fahrzeugdaten verkaufsfit – bevor 2027 zur Pflicht wird? · Sustainista</t>
  </si>
  <si>
    <t>IHR ERGEBNIS  (aktualisiert sich automatisch beim Ausfüllen)</t>
  </si>
  <si>
    <t>Reifegrad</t>
  </si>
  <si>
    <t>Empfohlener nächster Schritt</t>
  </si>
  <si>
    <t>Readiness-Wert</t>
  </si>
  <si>
    <t>Beantwortete Felder</t>
  </si>
  <si>
    <t>Rote/orange Datenfelder (Priorität)</t>
  </si>
  <si>
    <t>Ampel-Legende: Wählen Sie je Datenfeld den zutreffenden Status.</t>
  </si>
  <si>
    <t>Digital &amp; maschinenlesbar</t>
  </si>
  <si>
    <t>Liegt strukturiert in System/Datei vor, auswertbar</t>
  </si>
  <si>
    <t>Digital, nicht maschinenlesbar</t>
  </si>
  <si>
    <t>Liegt digital vor (z. B. PDF), aber nicht strukturiert</t>
  </si>
  <si>
    <t>Vorhanden, nicht digital</t>
  </si>
  <si>
    <t>Existiert auf Papier / in Einzeldokumenten</t>
  </si>
  <si>
    <t>Nicht vorhanden, leicht beschaffbar</t>
  </si>
  <si>
    <t>Mit vertretbarem Aufwand erhebbar</t>
  </si>
  <si>
    <t>Nicht vorhanden, schwer beschaffbar</t>
  </si>
  <si>
    <t>Fehlt und ist aufwendig zu bekommen</t>
  </si>
  <si>
    <t>Block 1 — Fahrzeug- &amp; Batterie-Identität (Basis)</t>
  </si>
  <si>
    <t>Datenfeld</t>
  </si>
  <si>
    <t>Verfügbarkeitsstatus</t>
  </si>
  <si>
    <t>Handlungsbedarf (automatisch)</t>
  </si>
  <si>
    <t>Kommentar</t>
  </si>
  <si>
    <t>Fahrzeug-/Rahmennummer (VIN / Frame-ID)</t>
  </si>
  <si>
    <t>Batterie-/Akku-Seriennummer</t>
  </si>
  <si>
    <t>Hersteller &amp; Modell der Batterie</t>
  </si>
  <si>
    <t>Batterietyp / Chemie (z. B. Li-Ion, LFP)</t>
  </si>
  <si>
    <t>Nennkapazität (kWh bzw. Wh)</t>
  </si>
  <si>
    <t>Erfassungsebene (Fahrzeug / Pack / Modul)</t>
  </si>
  <si>
    <t>Baujahr / Erstinbetriebnahme</t>
  </si>
  <si>
    <t>Block 2 — Zustand &amp; Nutzung (das Verkaufsargument)</t>
  </si>
  <si>
    <t>State of Health (SoH) / Restkapazität in %</t>
  </si>
  <si>
    <t>Restreichweite / Restlaufleistung (Schätzung)</t>
  </si>
  <si>
    <t>Anzahl Ladezyklen</t>
  </si>
  <si>
    <t>Gesamtlaufleistung (km / Betriebsstunden)</t>
  </si>
  <si>
    <t>Messmethode für SoH (Tool / Auslese)</t>
  </si>
  <si>
    <t>Letzter Diagnose-/Auslesezeitpunkt</t>
  </si>
  <si>
    <t>Software-/Firmware-Stand (z. B. Bosch, Shimano)</t>
  </si>
  <si>
    <t>Auffälligkeiten / Fehlercodes</t>
  </si>
  <si>
    <t>Block 3 — Historie &amp; Nachweise</t>
  </si>
  <si>
    <t>Wartungs-/Servicehistorie</t>
  </si>
  <si>
    <t>Reparaturen am Akku / Zellen- oder Modultausch</t>
  </si>
  <si>
    <t>Vorbesitzer-/Flottenherkunft (z. B. Verleih)</t>
  </si>
  <si>
    <t>Gewährleistungs-/Garantiestatus</t>
  </si>
  <si>
    <t>Prüf-/Diagnoseprotokoll (digital)</t>
  </si>
  <si>
    <t>Foto-/Zustandsdokumentation</t>
  </si>
  <si>
    <t>Block 4 — Verkauf, Kreislauf &amp; Compliance-Vorbereitung</t>
  </si>
  <si>
    <t>Zustandsnachweis per QR-Code geplant</t>
  </si>
  <si>
    <t>Zugriff für Kund:in vorgesehen (B2C-Sicht)</t>
  </si>
  <si>
    <t>CO2-/Herkunftsangaben (falls verfügbar)</t>
  </si>
  <si>
    <t>Recycling-/End-of-Life-Hinweise</t>
  </si>
  <si>
    <t>Weitergabe an Reparatur-/Recyclingpartner möglich</t>
  </si>
  <si>
    <t>Refurbishment-/Aufbereitungsschritte dokumentiert</t>
  </si>
  <si>
    <t>Readiness-Fragen: Ist Ihr Betrieb startbereit?</t>
  </si>
  <si>
    <t>Antworten Sie ehrlich mit Ja / Teilweise / Nein.</t>
  </si>
  <si>
    <t>Frage</t>
  </si>
  <si>
    <t>Antwort</t>
  </si>
  <si>
    <t>Daten &amp; Werkzeuge</t>
  </si>
  <si>
    <t>Lesen Sie den SoH systematisch aus (Diagnosegerät / Hersteller-Tool)?</t>
  </si>
  <si>
    <t>Erfassen Sie Daten auf einer klar definierten Ebene (Fahrzeug / Pack / Modul)?</t>
  </si>
  <si>
    <t>Bestimmen Sie SoH und Restreichweite mit einer verlässlichen Methode?</t>
  </si>
  <si>
    <t>Werden Auslese-Ergebnisse digital gespeichert (statt mündlich/auf Papier)?</t>
  </si>
  <si>
    <t>Gibt es ein einheitliches Format für Zustandsdaten?</t>
  </si>
  <si>
    <t>Prozess &amp; Verantwortung</t>
  </si>
  <si>
    <t>Ist klar, wer im Betrieb für die Batteriedaten zuständig ist?</t>
  </si>
  <si>
    <t>Wird der Zustand zu einem festen Zeitpunkt erfasst (z. B. bei Ankauf/Rücknahme)?</t>
  </si>
  <si>
    <t>Fließen die Daten heute in Verkaufsgespräch oder Inserat ein?</t>
  </si>
  <si>
    <t>Ist geregelt, was mit den Daten bei Ausmusterung/Weiterverkauf passiert?</t>
  </si>
  <si>
    <t>Strategie &amp; Pilot</t>
  </si>
  <si>
    <t>Könnten Sie 1–2 typische Modelle als Pilot auswählen?</t>
  </si>
  <si>
    <t>Wäre ein Zustandsnachweis per QR-Code ein Verkaufsargument für Sie?</t>
  </si>
  <si>
    <t>Könnten die Daten an Reparatur- und Recyclingpartner weitergegeben werden?</t>
  </si>
  <si>
    <t>Haben Sie geprüft, ob ein solches Vorhaben förderfähig ist?</t>
  </si>
  <si>
    <t>Ja</t>
  </si>
  <si>
    <t>Nein</t>
  </si>
  <si>
    <t>Teilweise</t>
  </si>
  <si>
    <t>Ihr Reifegrad in vier Stufen</t>
  </si>
  <si>
    <t>Stufe</t>
  </si>
  <si>
    <t>Beschreibung</t>
  </si>
  <si>
    <t>Typischer nächster Schritt</t>
  </si>
  <si>
    <t>1 — Unsortiert</t>
  </si>
  <si>
    <t>Zustandsdaten müssen pro Fahrzeug erst erhoben werden; nichts ist dokumentiert.</t>
  </si>
  <si>
    <t>Auslese-Routine + einfache Erfassungsvorlage einführen</t>
  </si>
  <si>
    <t>2 — Verstreut</t>
  </si>
  <si>
    <t>Daten existieren (Diagnose, Zettel, Köpfe), sind aber unstrukturiert und nicht zusammengeführt.</t>
  </si>
  <si>
    <t>Daten zusammenführen, ein Format festlegen</t>
  </si>
  <si>
    <t>3 — Strukturiert</t>
  </si>
  <si>
    <t>Daten digital und konsistent erfasst, auf definierter Ebene.</t>
  </si>
  <si>
    <t>Zustandsnachweis (QR) für Pilotmodelle einführen</t>
  </si>
  <si>
    <t>4 — Verkaufsfit</t>
  </si>
  <si>
    <t>Nachweis pro Fahrzeug, kundenseitig abrufbar, an Partner weitergebbar.</t>
  </si>
  <si>
    <t>Auf Bestand ausrollen, als Verkaufsargument nutzen</t>
  </si>
  <si>
    <t>So sähe ein „Battery Passport Light" aus</t>
  </si>
  <si>
    <t>Fahrzeug / E-Bike</t>
  </si>
  <si>
    <t>Beispielmodell</t>
  </si>
  <si>
    <t>Erfassungsebene</t>
  </si>
  <si>
    <t>Batteriepack</t>
  </si>
  <si>
    <t>State of Health</t>
  </si>
  <si>
    <t>86 %</t>
  </si>
  <si>
    <t>Restreichweite</t>
  </si>
  <si>
    <t>~ 310 km (Schätzung)</t>
  </si>
  <si>
    <t>Kapazität</t>
  </si>
  <si>
    <t>47,2 kWh</t>
  </si>
  <si>
    <t>Ladezyklen</t>
  </si>
  <si>
    <t>412</t>
  </si>
  <si>
    <t>Wartungsstatus</t>
  </si>
  <si>
    <t>geprüft</t>
  </si>
  <si>
    <t>Nachweisstatus</t>
  </si>
  <si>
    <t>digital dokumentiert</t>
  </si>
  <si>
    <t>Abruf</t>
  </si>
  <si>
    <t>per QR-Code am Fahrzeug</t>
  </si>
  <si>
    <t>Tragen Sie Ihre roten und orangen Felder zusammen – das sind Ihre nächsten Schritte. Im kostenlosen 30-Minuten-Gespräch sehen wir uns Ihr Ergebnis gemeinsam an. → sustainista.net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</si>
</sst>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sz val="10"/>
      <color rgb="FFFFFFFF"/>
      <name val="Arial"/>
      <charset val="1"/>
    </font>
    <font>
      <b/>
      <sz val="11"/>
      <color rgb="FF0E4A36"/>
      <name val="Arial"/>
      <charset val="1"/>
    </font>
    <font>
      <b/>
      <sz val="10"/>
      <color rgb="FF0C1F17"/>
      <name val="Arial"/>
      <charset val="1"/>
    </font>
    <font>
      <b/>
      <sz val="12"/>
      <color rgb="FF0E4A36"/>
      <name val="Arial"/>
      <charset val="1"/>
    </font>
    <font>
      <sz val="10"/>
      <color rgb="FF0C1F17"/>
      <name val="Arial"/>
      <charset val="1"/>
    </font>
    <font>
      <b/>
      <sz val="10"/>
      <color rgb="FF0E4A36"/>
      <name val="Arial"/>
      <charset val="1"/>
    </font>
    <font>
      <sz val="9"/>
      <color rgb="FF0C1F17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sz val="10"/>
      <color rgb="FF5C6B62"/>
      <name val="Arial"/>
      <charset val="1"/>
    </font>
    <font>
      <sz val="9"/>
      <color rgb="FF5C6B62"/>
      <name val="Arial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E4A36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0E4A36"/>
        <bgColor rgb="FF333333"/>
      </patternFill>
    </fill>
    <fill>
      <patternFill patternType="solid">
        <fgColor rgb="FF10A85F"/>
        <bgColor rgb="FF008080"/>
      </patternFill>
    </fill>
    <fill>
      <patternFill patternType="solid">
        <fgColor rgb="FFF6F8F4"/>
        <bgColor rgb="FFFFFFFF"/>
      </patternFill>
    </fill>
    <fill>
      <patternFill patternType="solid">
        <fgColor rgb="FF8FD9A8"/>
        <bgColor rgb="FFCFE8A6"/>
      </patternFill>
    </fill>
    <fill>
      <patternFill patternType="solid">
        <fgColor rgb="FFCFE8A6"/>
        <bgColor rgb="FFD7E0D7"/>
      </patternFill>
    </fill>
    <fill>
      <patternFill patternType="solid">
        <fgColor rgb="FFF5DD8B"/>
        <bgColor rgb="FFCFE8A6"/>
      </patternFill>
    </fill>
    <fill>
      <patternFill patternType="solid">
        <fgColor rgb="FFF2B978"/>
        <bgColor rgb="FFF0A3A3"/>
      </patternFill>
    </fill>
    <fill>
      <patternFill patternType="solid">
        <fgColor rgb="FFF0A3A3"/>
        <bgColor rgb="FFF2B978"/>
      </patternFill>
    </fill>
  </fills>
  <borders count="3">
    <border>
      <left/>
      <right/>
      <top/>
      <bottom/>
      <diagonal/>
    </border>
    <border>
      <left style="thin">
        <color rgb="FFD7E0D7"/>
      </left>
      <right style="thin">
        <color rgb="FFD7E0D7"/>
      </right>
      <top style="thin">
        <color rgb="FFD7E0D7"/>
      </top>
      <bottom style="thin">
        <color rgb="FFD7E0D7"/>
      </bottom>
      <diagonal/>
    </border>
    <border>
      <left style="thin">
        <color rgb="FFD7E0D7"/>
      </left>
      <right/>
      <top style="thin">
        <color rgb="FFD7E0D7"/>
      </top>
      <bottom style="thin">
        <color rgb="FFD7E0D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4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/>
    <xf numFmtId="0" fontId="6" fillId="0" borderId="1" xfId="0" applyFont="1" applyBorder="1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4" borderId="0" xfId="0" applyFont="1" applyFill="1"/>
    <xf numFmtId="0" fontId="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9" fontId="0" fillId="4" borderId="0" xfId="0" applyNumberForma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7" fillId="0" borderId="0" xfId="0" applyFont="1"/>
    <xf numFmtId="0" fontId="8" fillId="0" borderId="2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left" indent="1"/>
    </xf>
    <xf numFmtId="0" fontId="12" fillId="0" borderId="0" xfId="0" applyFont="1"/>
    <xf numFmtId="0" fontId="13" fillId="2" borderId="0" xfId="0" applyFont="1" applyFill="1" applyAlignment="1">
      <alignment vertical="center" indent="1"/>
    </xf>
    <xf numFmtId="0" fontId="5" fillId="0" borderId="0" xfId="0" applyFont="1"/>
    <xf numFmtId="0" fontId="15" fillId="0" borderId="0" xfId="0" applyFont="1" applyAlignment="1">
      <alignment horizontal="left" vertical="center" wrapText="1"/>
    </xf>
  </cellXfs>
  <cellStyles count="1">
    <cellStyle name="Standard" xfId="0" builtinId="0"/>
  </cellStyles>
  <dxfs count="8">
    <dxf>
      <fill>
        <patternFill>
          <bgColor rgb="FFF0A3A3"/>
        </patternFill>
      </fill>
    </dxf>
    <dxf>
      <fill>
        <patternFill>
          <bgColor rgb="FFF5DD8B"/>
        </patternFill>
      </fill>
    </dxf>
    <dxf>
      <fill>
        <patternFill>
          <bgColor rgb="FF8FD9A8"/>
        </patternFill>
      </fill>
    </dxf>
    <dxf>
      <fill>
        <patternFill>
          <bgColor rgb="FFF0A3A3"/>
        </patternFill>
      </fill>
    </dxf>
    <dxf>
      <fill>
        <patternFill>
          <bgColor rgb="FFF2B978"/>
        </patternFill>
      </fill>
    </dxf>
    <dxf>
      <fill>
        <patternFill>
          <bgColor rgb="FFF5DD8B"/>
        </patternFill>
      </fill>
    </dxf>
    <dxf>
      <fill>
        <patternFill>
          <bgColor rgb="FFCFE8A6"/>
        </patternFill>
      </fill>
    </dxf>
    <dxf>
      <fill>
        <patternFill>
          <bgColor rgb="FF8FD9A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2B978"/>
      <rgbColor rgb="FF808080"/>
      <rgbColor rgb="FF9999FF"/>
      <rgbColor rgb="FF993366"/>
      <rgbColor rgb="FFF6F8F4"/>
      <rgbColor rgb="FFCCFFFF"/>
      <rgbColor rgb="FF660066"/>
      <rgbColor rgb="FFFF8080"/>
      <rgbColor rgb="FF0066CC"/>
      <rgbColor rgb="FFD7E0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FE8A6"/>
      <rgbColor rgb="FFFFFF99"/>
      <rgbColor rgb="FF8FD9A8"/>
      <rgbColor rgb="FFF0A3A3"/>
      <rgbColor rgb="FFCC99FF"/>
      <rgbColor rgb="FFF5DD8B"/>
      <rgbColor rgb="FF3366FF"/>
      <rgbColor rgb="FF33CCCC"/>
      <rgbColor rgb="FF99CC00"/>
      <rgbColor rgb="FFFFCC00"/>
      <rgbColor rgb="FFFF9900"/>
      <rgbColor rgb="FFFF6600"/>
      <rgbColor rgb="FF5C6B62"/>
      <rgbColor rgb="FF969696"/>
      <rgbColor rgb="FF0E4A36"/>
      <rgbColor rgb="FF10A85F"/>
      <rgbColor rgb="FF0C1F17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GridLines="0" tabSelected="1" zoomScaleNormal="100" workbookViewId="0">
      <pane ySplit="10" topLeftCell="A19" activePane="bottomLeft" state="frozen"/>
      <selection pane="bottomLeft" activeCell="B20" sqref="B20"/>
    </sheetView>
  </sheetViews>
  <sheetFormatPr baseColWidth="10" defaultColWidth="8.6640625" defaultRowHeight="14.4" x14ac:dyDescent="0.3"/>
  <cols>
    <col min="1" max="1" width="48" customWidth="1"/>
    <col min="2" max="2" width="34" customWidth="1"/>
    <col min="3" max="3" width="16" customWidth="1"/>
    <col min="4" max="4" width="40" customWidth="1"/>
    <col min="8" max="8" width="13" hidden="1" customWidth="1"/>
    <col min="11" max="11" width="13" hidden="1" customWidth="1"/>
  </cols>
  <sheetData>
    <row r="1" spans="1:11" ht="30" customHeight="1" x14ac:dyDescent="0.3">
      <c r="A1" s="16" t="s">
        <v>0</v>
      </c>
      <c r="B1" s="16"/>
      <c r="C1" s="16"/>
      <c r="D1" s="16"/>
      <c r="K1" t="str">
        <f>IFERROR(AVERAGE(H20:H75),"")</f>
        <v/>
      </c>
    </row>
    <row r="2" spans="1:11" x14ac:dyDescent="0.3">
      <c r="A2" s="17" t="s">
        <v>1</v>
      </c>
      <c r="B2" s="17"/>
      <c r="C2" s="17"/>
      <c r="D2" s="17"/>
      <c r="K2" t="str">
        <f>IF($K$1="","–",IF($K$1&lt;0.25,1,IF($K$1&lt;0.5,2,IF($K$1&lt;0.75,3,4))))</f>
        <v>–</v>
      </c>
    </row>
    <row r="4" spans="1:11" x14ac:dyDescent="0.3">
      <c r="A4" s="18" t="s">
        <v>2</v>
      </c>
      <c r="B4" s="18"/>
      <c r="C4" s="18"/>
      <c r="D4" s="18"/>
    </row>
    <row r="5" spans="1:11" ht="15.6" x14ac:dyDescent="0.3">
      <c r="A5" s="1" t="s">
        <v>3</v>
      </c>
      <c r="B5" s="19" t="str">
        <f>IF($K$2="–","Bitte Felder ausfüllen",IF($K$2=1,"Stufe 1 – Unsortiert",IF($K$2=2,"Stufe 2 – Verstreut",IF($K$2=3,"Stufe 3 – Strukturiert","Stufe 4 – Verkaufsfit"))))</f>
        <v>Bitte Felder ausfüllen</v>
      </c>
      <c r="C5" s="19"/>
      <c r="D5" s="19"/>
    </row>
    <row r="6" spans="1:11" x14ac:dyDescent="0.3">
      <c r="A6" s="1" t="s">
        <v>4</v>
      </c>
      <c r="B6" s="20" t="str">
        <f>IF($K$2="–","–",IF($K$2=1,"Auslese-Routine + einfache Erfassungsvorlage einführen",IF($K$2=2,"Daten zusammenführen, einheitliches Format festlegen",IF($K$2=3,"Zustandsnachweis (QR) für Pilotmodelle einführen","Auf den Bestand ausrollen, als Verkaufsargument nutzen"))))</f>
        <v>–</v>
      </c>
      <c r="C6" s="20"/>
      <c r="D6" s="20"/>
    </row>
    <row r="7" spans="1:11" x14ac:dyDescent="0.3">
      <c r="A7" s="1" t="s">
        <v>5</v>
      </c>
      <c r="B7" s="21" t="str">
        <f>IF($K$1="","–",$K$1)</f>
        <v>–</v>
      </c>
      <c r="C7" s="21"/>
      <c r="D7" s="21"/>
    </row>
    <row r="8" spans="1:11" x14ac:dyDescent="0.3">
      <c r="A8" s="1" t="s">
        <v>6</v>
      </c>
      <c r="B8" s="22">
        <f>COUNT(H20:H75)</f>
        <v>0</v>
      </c>
      <c r="C8" s="22"/>
      <c r="D8" s="22"/>
    </row>
    <row r="9" spans="1:11" x14ac:dyDescent="0.3">
      <c r="A9" s="1" t="s">
        <v>7</v>
      </c>
      <c r="B9" s="22">
        <f>COUNTIFS(H20:H55,"&gt;=0",H20:H55,"&lt;=0.25")</f>
        <v>0</v>
      </c>
      <c r="C9" s="22"/>
      <c r="D9" s="22"/>
    </row>
    <row r="11" spans="1:11" x14ac:dyDescent="0.3">
      <c r="A11" s="23" t="s">
        <v>8</v>
      </c>
      <c r="B11" s="23"/>
      <c r="C11" s="23"/>
      <c r="D11" s="23"/>
    </row>
    <row r="12" spans="1:11" ht="15" customHeight="1" x14ac:dyDescent="0.3">
      <c r="A12" s="2" t="s">
        <v>9</v>
      </c>
      <c r="B12" s="24" t="s">
        <v>10</v>
      </c>
      <c r="C12" s="24"/>
      <c r="D12" s="24"/>
    </row>
    <row r="13" spans="1:11" ht="15" customHeight="1" x14ac:dyDescent="0.3">
      <c r="A13" s="3" t="s">
        <v>11</v>
      </c>
      <c r="B13" s="24" t="s">
        <v>12</v>
      </c>
      <c r="C13" s="24"/>
      <c r="D13" s="24"/>
    </row>
    <row r="14" spans="1:11" ht="15" customHeight="1" x14ac:dyDescent="0.3">
      <c r="A14" s="4" t="s">
        <v>13</v>
      </c>
      <c r="B14" s="24" t="s">
        <v>14</v>
      </c>
      <c r="C14" s="24"/>
      <c r="D14" s="24"/>
    </row>
    <row r="15" spans="1:11" ht="15" customHeight="1" x14ac:dyDescent="0.3">
      <c r="A15" s="5" t="s">
        <v>15</v>
      </c>
      <c r="B15" s="24" t="s">
        <v>16</v>
      </c>
      <c r="C15" s="24"/>
      <c r="D15" s="24"/>
    </row>
    <row r="16" spans="1:11" ht="15" customHeight="1" x14ac:dyDescent="0.3">
      <c r="A16" s="6" t="s">
        <v>17</v>
      </c>
      <c r="B16" s="24" t="s">
        <v>18</v>
      </c>
      <c r="C16" s="24"/>
      <c r="D16" s="24"/>
    </row>
    <row r="18" spans="1:8" ht="21.75" customHeight="1" x14ac:dyDescent="0.3">
      <c r="A18" s="25" t="s">
        <v>19</v>
      </c>
      <c r="B18" s="25"/>
      <c r="C18" s="25"/>
      <c r="D18" s="25"/>
    </row>
    <row r="19" spans="1:8" ht="24" x14ac:dyDescent="0.3">
      <c r="A19" s="7" t="s">
        <v>20</v>
      </c>
      <c r="B19" s="7" t="s">
        <v>21</v>
      </c>
      <c r="C19" s="7" t="s">
        <v>22</v>
      </c>
      <c r="D19" s="7" t="s">
        <v>23</v>
      </c>
    </row>
    <row r="20" spans="1:8" ht="18" customHeight="1" x14ac:dyDescent="0.3">
      <c r="A20" s="8" t="s">
        <v>24</v>
      </c>
      <c r="B20" s="9"/>
      <c r="C20" s="10" t="str">
        <f t="shared" ref="C20:C26" si="0">IF($B20="","",IF($H20&lt;=0.5,"Ja","Nein"))</f>
        <v/>
      </c>
      <c r="D20" s="11"/>
      <c r="H20" t="str">
        <f t="shared" ref="H20:H26" si="1">IF($B20="Digital &amp; maschinenlesbar",1,IF($B20="Digital, nicht maschinenlesbar",0.75,IF($B20="Vorhanden, nicht digital",0.5,IF($B20="Nicht vorhanden, leicht beschaffbar",0.25,IF($B20="Nicht vorhanden, schwer beschaffbar",0,"")))))</f>
        <v/>
      </c>
    </row>
    <row r="21" spans="1:8" ht="18" customHeight="1" x14ac:dyDescent="0.3">
      <c r="A21" s="8" t="s">
        <v>25</v>
      </c>
      <c r="B21" s="9"/>
      <c r="C21" s="10" t="str">
        <f t="shared" si="0"/>
        <v/>
      </c>
      <c r="D21" s="11"/>
      <c r="H21" t="str">
        <f t="shared" si="1"/>
        <v/>
      </c>
    </row>
    <row r="22" spans="1:8" ht="18" customHeight="1" x14ac:dyDescent="0.3">
      <c r="A22" s="8" t="s">
        <v>26</v>
      </c>
      <c r="B22" s="9"/>
      <c r="C22" s="10" t="str">
        <f t="shared" si="0"/>
        <v/>
      </c>
      <c r="D22" s="11"/>
      <c r="H22" t="str">
        <f t="shared" si="1"/>
        <v/>
      </c>
    </row>
    <row r="23" spans="1:8" ht="18" customHeight="1" x14ac:dyDescent="0.3">
      <c r="A23" s="8" t="s">
        <v>27</v>
      </c>
      <c r="B23" s="9"/>
      <c r="C23" s="10" t="str">
        <f t="shared" si="0"/>
        <v/>
      </c>
      <c r="D23" s="11"/>
      <c r="H23" t="str">
        <f t="shared" si="1"/>
        <v/>
      </c>
    </row>
    <row r="24" spans="1:8" ht="18" customHeight="1" x14ac:dyDescent="0.3">
      <c r="A24" s="8" t="s">
        <v>28</v>
      </c>
      <c r="B24" s="9"/>
      <c r="C24" s="10" t="str">
        <f t="shared" si="0"/>
        <v/>
      </c>
      <c r="D24" s="11"/>
      <c r="H24" t="str">
        <f t="shared" si="1"/>
        <v/>
      </c>
    </row>
    <row r="25" spans="1:8" ht="18" customHeight="1" x14ac:dyDescent="0.3">
      <c r="A25" s="8" t="s">
        <v>29</v>
      </c>
      <c r="B25" s="9"/>
      <c r="C25" s="10" t="str">
        <f t="shared" si="0"/>
        <v/>
      </c>
      <c r="D25" s="11"/>
      <c r="H25" t="str">
        <f t="shared" si="1"/>
        <v/>
      </c>
    </row>
    <row r="26" spans="1:8" ht="18" customHeight="1" x14ac:dyDescent="0.3">
      <c r="A26" s="8" t="s">
        <v>30</v>
      </c>
      <c r="B26" s="9"/>
      <c r="C26" s="10" t="str">
        <f t="shared" si="0"/>
        <v/>
      </c>
      <c r="D26" s="11"/>
      <c r="H26" t="str">
        <f t="shared" si="1"/>
        <v/>
      </c>
    </row>
    <row r="28" spans="1:8" ht="21.75" customHeight="1" x14ac:dyDescent="0.3">
      <c r="A28" s="25" t="s">
        <v>31</v>
      </c>
      <c r="B28" s="25"/>
      <c r="C28" s="25"/>
      <c r="D28" s="25"/>
    </row>
    <row r="29" spans="1:8" ht="24" x14ac:dyDescent="0.3">
      <c r="A29" s="7" t="s">
        <v>20</v>
      </c>
      <c r="B29" s="7" t="s">
        <v>21</v>
      </c>
      <c r="C29" s="7" t="s">
        <v>22</v>
      </c>
      <c r="D29" s="7" t="s">
        <v>23</v>
      </c>
    </row>
    <row r="30" spans="1:8" ht="18" customHeight="1" x14ac:dyDescent="0.3">
      <c r="A30" s="8" t="s">
        <v>32</v>
      </c>
      <c r="B30" s="9"/>
      <c r="C30" s="10" t="str">
        <f t="shared" ref="C30:C37" si="2">IF($B30="","",IF($H30&lt;=0.5,"Ja","Nein"))</f>
        <v/>
      </c>
      <c r="D30" s="11"/>
      <c r="H30" t="str">
        <f t="shared" ref="H30:H37" si="3">IF($B30="Digital &amp; maschinenlesbar",1,IF($B30="Digital, nicht maschinenlesbar",0.75,IF($B30="Vorhanden, nicht digital",0.5,IF($B30="Nicht vorhanden, leicht beschaffbar",0.25,IF($B30="Nicht vorhanden, schwer beschaffbar",0,"")))))</f>
        <v/>
      </c>
    </row>
    <row r="31" spans="1:8" ht="18" customHeight="1" x14ac:dyDescent="0.3">
      <c r="A31" s="8" t="s">
        <v>33</v>
      </c>
      <c r="B31" s="9"/>
      <c r="C31" s="10" t="str">
        <f t="shared" si="2"/>
        <v/>
      </c>
      <c r="D31" s="11"/>
      <c r="H31" t="str">
        <f t="shared" si="3"/>
        <v/>
      </c>
    </row>
    <row r="32" spans="1:8" ht="18" customHeight="1" x14ac:dyDescent="0.3">
      <c r="A32" s="8" t="s">
        <v>34</v>
      </c>
      <c r="B32" s="9"/>
      <c r="C32" s="10" t="str">
        <f t="shared" si="2"/>
        <v/>
      </c>
      <c r="D32" s="11"/>
      <c r="H32" t="str">
        <f t="shared" si="3"/>
        <v/>
      </c>
    </row>
    <row r="33" spans="1:8" ht="18" customHeight="1" x14ac:dyDescent="0.3">
      <c r="A33" s="8" t="s">
        <v>35</v>
      </c>
      <c r="B33" s="9"/>
      <c r="C33" s="10" t="str">
        <f t="shared" si="2"/>
        <v/>
      </c>
      <c r="D33" s="11"/>
      <c r="H33" t="str">
        <f t="shared" si="3"/>
        <v/>
      </c>
    </row>
    <row r="34" spans="1:8" ht="18" customHeight="1" x14ac:dyDescent="0.3">
      <c r="A34" s="8" t="s">
        <v>36</v>
      </c>
      <c r="B34" s="9"/>
      <c r="C34" s="10" t="str">
        <f t="shared" si="2"/>
        <v/>
      </c>
      <c r="D34" s="11"/>
      <c r="H34" t="str">
        <f t="shared" si="3"/>
        <v/>
      </c>
    </row>
    <row r="35" spans="1:8" ht="18" customHeight="1" x14ac:dyDescent="0.3">
      <c r="A35" s="8" t="s">
        <v>37</v>
      </c>
      <c r="B35" s="9"/>
      <c r="C35" s="10" t="str">
        <f t="shared" si="2"/>
        <v/>
      </c>
      <c r="D35" s="11"/>
      <c r="H35" t="str">
        <f t="shared" si="3"/>
        <v/>
      </c>
    </row>
    <row r="36" spans="1:8" ht="18" customHeight="1" x14ac:dyDescent="0.3">
      <c r="A36" s="8" t="s">
        <v>38</v>
      </c>
      <c r="B36" s="9"/>
      <c r="C36" s="10" t="str">
        <f t="shared" si="2"/>
        <v/>
      </c>
      <c r="D36" s="11"/>
      <c r="H36" t="str">
        <f t="shared" si="3"/>
        <v/>
      </c>
    </row>
    <row r="37" spans="1:8" ht="18" customHeight="1" x14ac:dyDescent="0.3">
      <c r="A37" s="8" t="s">
        <v>39</v>
      </c>
      <c r="B37" s="9"/>
      <c r="C37" s="10" t="str">
        <f t="shared" si="2"/>
        <v/>
      </c>
      <c r="D37" s="11"/>
      <c r="H37" t="str">
        <f t="shared" si="3"/>
        <v/>
      </c>
    </row>
    <row r="39" spans="1:8" ht="21.75" customHeight="1" x14ac:dyDescent="0.3">
      <c r="A39" s="25" t="s">
        <v>40</v>
      </c>
      <c r="B39" s="25"/>
      <c r="C39" s="25"/>
      <c r="D39" s="25"/>
    </row>
    <row r="40" spans="1:8" ht="24" x14ac:dyDescent="0.3">
      <c r="A40" s="7" t="s">
        <v>20</v>
      </c>
      <c r="B40" s="7" t="s">
        <v>21</v>
      </c>
      <c r="C40" s="7" t="s">
        <v>22</v>
      </c>
      <c r="D40" s="7" t="s">
        <v>23</v>
      </c>
    </row>
    <row r="41" spans="1:8" ht="18" customHeight="1" x14ac:dyDescent="0.3">
      <c r="A41" s="8" t="s">
        <v>41</v>
      </c>
      <c r="B41" s="9"/>
      <c r="C41" s="10" t="str">
        <f t="shared" ref="C41:C46" si="4">IF($B41="","",IF($H41&lt;=0.5,"Ja","Nein"))</f>
        <v/>
      </c>
      <c r="D41" s="11"/>
      <c r="H41" t="str">
        <f t="shared" ref="H41:H46" si="5">IF($B41="Digital &amp; maschinenlesbar",1,IF($B41="Digital, nicht maschinenlesbar",0.75,IF($B41="Vorhanden, nicht digital",0.5,IF($B41="Nicht vorhanden, leicht beschaffbar",0.25,IF($B41="Nicht vorhanden, schwer beschaffbar",0,"")))))</f>
        <v/>
      </c>
    </row>
    <row r="42" spans="1:8" ht="18" customHeight="1" x14ac:dyDescent="0.3">
      <c r="A42" s="8" t="s">
        <v>42</v>
      </c>
      <c r="B42" s="9"/>
      <c r="C42" s="10" t="str">
        <f t="shared" si="4"/>
        <v/>
      </c>
      <c r="D42" s="11"/>
      <c r="H42" t="str">
        <f t="shared" si="5"/>
        <v/>
      </c>
    </row>
    <row r="43" spans="1:8" ht="18" customHeight="1" x14ac:dyDescent="0.3">
      <c r="A43" s="8" t="s">
        <v>43</v>
      </c>
      <c r="B43" s="9"/>
      <c r="C43" s="10" t="str">
        <f t="shared" si="4"/>
        <v/>
      </c>
      <c r="D43" s="11"/>
      <c r="H43" t="str">
        <f t="shared" si="5"/>
        <v/>
      </c>
    </row>
    <row r="44" spans="1:8" ht="18" customHeight="1" x14ac:dyDescent="0.3">
      <c r="A44" s="8" t="s">
        <v>44</v>
      </c>
      <c r="B44" s="9"/>
      <c r="C44" s="10" t="str">
        <f t="shared" si="4"/>
        <v/>
      </c>
      <c r="D44" s="11"/>
      <c r="H44" t="str">
        <f t="shared" si="5"/>
        <v/>
      </c>
    </row>
    <row r="45" spans="1:8" ht="18" customHeight="1" x14ac:dyDescent="0.3">
      <c r="A45" s="8" t="s">
        <v>45</v>
      </c>
      <c r="B45" s="9"/>
      <c r="C45" s="10" t="str">
        <f t="shared" si="4"/>
        <v/>
      </c>
      <c r="D45" s="11"/>
      <c r="H45" t="str">
        <f t="shared" si="5"/>
        <v/>
      </c>
    </row>
    <row r="46" spans="1:8" ht="18" customHeight="1" x14ac:dyDescent="0.3">
      <c r="A46" s="8" t="s">
        <v>46</v>
      </c>
      <c r="B46" s="9"/>
      <c r="C46" s="10" t="str">
        <f t="shared" si="4"/>
        <v/>
      </c>
      <c r="D46" s="11"/>
      <c r="H46" t="str">
        <f t="shared" si="5"/>
        <v/>
      </c>
    </row>
    <row r="48" spans="1:8" ht="21.75" customHeight="1" x14ac:dyDescent="0.3">
      <c r="A48" s="25" t="s">
        <v>47</v>
      </c>
      <c r="B48" s="25"/>
      <c r="C48" s="25"/>
      <c r="D48" s="25"/>
    </row>
    <row r="49" spans="1:8" ht="24" x14ac:dyDescent="0.3">
      <c r="A49" s="7" t="s">
        <v>20</v>
      </c>
      <c r="B49" s="7" t="s">
        <v>21</v>
      </c>
      <c r="C49" s="7" t="s">
        <v>22</v>
      </c>
      <c r="D49" s="7" t="s">
        <v>23</v>
      </c>
    </row>
    <row r="50" spans="1:8" ht="18" customHeight="1" x14ac:dyDescent="0.3">
      <c r="A50" s="8" t="s">
        <v>48</v>
      </c>
      <c r="B50" s="9"/>
      <c r="C50" s="10" t="str">
        <f t="shared" ref="C50:C55" si="6">IF($B50="","",IF($H50&lt;=0.5,"Ja","Nein"))</f>
        <v/>
      </c>
      <c r="D50" s="11"/>
      <c r="H50" t="str">
        <f t="shared" ref="H50:H55" si="7">IF($B50="Digital &amp; maschinenlesbar",1,IF($B50="Digital, nicht maschinenlesbar",0.75,IF($B50="Vorhanden, nicht digital",0.5,IF($B50="Nicht vorhanden, leicht beschaffbar",0.25,IF($B50="Nicht vorhanden, schwer beschaffbar",0,"")))))</f>
        <v/>
      </c>
    </row>
    <row r="51" spans="1:8" ht="18" customHeight="1" x14ac:dyDescent="0.3">
      <c r="A51" s="8" t="s">
        <v>49</v>
      </c>
      <c r="B51" s="9"/>
      <c r="C51" s="10" t="str">
        <f t="shared" si="6"/>
        <v/>
      </c>
      <c r="D51" s="11"/>
      <c r="H51" t="str">
        <f t="shared" si="7"/>
        <v/>
      </c>
    </row>
    <row r="52" spans="1:8" ht="18" customHeight="1" x14ac:dyDescent="0.3">
      <c r="A52" s="8" t="s">
        <v>50</v>
      </c>
      <c r="B52" s="9"/>
      <c r="C52" s="10" t="str">
        <f t="shared" si="6"/>
        <v/>
      </c>
      <c r="D52" s="11"/>
      <c r="H52" t="str">
        <f t="shared" si="7"/>
        <v/>
      </c>
    </row>
    <row r="53" spans="1:8" ht="18" customHeight="1" x14ac:dyDescent="0.3">
      <c r="A53" s="8" t="s">
        <v>51</v>
      </c>
      <c r="B53" s="9"/>
      <c r="C53" s="10" t="str">
        <f t="shared" si="6"/>
        <v/>
      </c>
      <c r="D53" s="11"/>
      <c r="H53" t="str">
        <f t="shared" si="7"/>
        <v/>
      </c>
    </row>
    <row r="54" spans="1:8" ht="18" customHeight="1" x14ac:dyDescent="0.3">
      <c r="A54" s="8" t="s">
        <v>52</v>
      </c>
      <c r="B54" s="9"/>
      <c r="C54" s="10" t="str">
        <f t="shared" si="6"/>
        <v/>
      </c>
      <c r="D54" s="11"/>
      <c r="H54" t="str">
        <f t="shared" si="7"/>
        <v/>
      </c>
    </row>
    <row r="55" spans="1:8" ht="18" customHeight="1" x14ac:dyDescent="0.3">
      <c r="A55" s="8" t="s">
        <v>53</v>
      </c>
      <c r="B55" s="9"/>
      <c r="C55" s="10" t="str">
        <f t="shared" si="6"/>
        <v/>
      </c>
      <c r="D55" s="11"/>
      <c r="H55" t="str">
        <f t="shared" si="7"/>
        <v/>
      </c>
    </row>
    <row r="57" spans="1:8" ht="21.75" customHeight="1" x14ac:dyDescent="0.3">
      <c r="A57" s="25" t="s">
        <v>54</v>
      </c>
      <c r="B57" s="25"/>
      <c r="C57" s="25"/>
      <c r="D57" s="25"/>
    </row>
    <row r="58" spans="1:8" x14ac:dyDescent="0.3">
      <c r="A58" s="27" t="s">
        <v>55</v>
      </c>
      <c r="B58" s="27"/>
      <c r="C58" s="27"/>
      <c r="D58" s="27"/>
    </row>
    <row r="59" spans="1:8" x14ac:dyDescent="0.3">
      <c r="A59" s="7" t="s">
        <v>56</v>
      </c>
      <c r="B59" s="7" t="s">
        <v>57</v>
      </c>
      <c r="C59" s="7"/>
      <c r="D59" s="7"/>
    </row>
    <row r="60" spans="1:8" x14ac:dyDescent="0.3">
      <c r="A60" s="26" t="s">
        <v>58</v>
      </c>
      <c r="B60" s="26"/>
      <c r="C60" s="26"/>
      <c r="D60" s="26"/>
    </row>
    <row r="61" spans="1:8" ht="28.8" customHeight="1" x14ac:dyDescent="0.3">
      <c r="A61" s="8" t="s">
        <v>59</v>
      </c>
      <c r="B61" s="9"/>
      <c r="H61" t="str">
        <f>IF($B61="Ja",1,IF($B61="Teilweise",0.5,IF($B61="Nein",0,"")))</f>
        <v/>
      </c>
    </row>
    <row r="62" spans="1:8" ht="33.6" customHeight="1" x14ac:dyDescent="0.3">
      <c r="A62" s="8" t="s">
        <v>60</v>
      </c>
      <c r="B62" s="9"/>
      <c r="H62" t="str">
        <f>IF($B62="Ja",1,IF($B62="Teilweise",0.5,IF($B62="Nein",0,"")))</f>
        <v/>
      </c>
    </row>
    <row r="63" spans="1:8" ht="30.6" customHeight="1" x14ac:dyDescent="0.3">
      <c r="A63" s="8" t="s">
        <v>61</v>
      </c>
      <c r="B63" s="9"/>
      <c r="H63" t="str">
        <f>IF($B63="Ja",1,IF($B63="Teilweise",0.5,IF($B63="Nein",0,"")))</f>
        <v/>
      </c>
    </row>
    <row r="64" spans="1:8" ht="34.200000000000003" customHeight="1" x14ac:dyDescent="0.3">
      <c r="A64" s="8" t="s">
        <v>62</v>
      </c>
      <c r="B64" s="9"/>
      <c r="H64" t="str">
        <f>IF($B64="Ja",1,IF($B64="Teilweise",0.5,IF($B64="Nein",0,"")))</f>
        <v/>
      </c>
    </row>
    <row r="65" spans="1:8" ht="18" customHeight="1" x14ac:dyDescent="0.3">
      <c r="A65" s="8" t="s">
        <v>63</v>
      </c>
      <c r="B65" s="9"/>
      <c r="H65" t="str">
        <f>IF($B65="Ja",1,IF($B65="Teilweise",0.5,IF($B65="Nein",0,"")))</f>
        <v/>
      </c>
    </row>
    <row r="66" spans="1:8" x14ac:dyDescent="0.3">
      <c r="A66" s="26" t="s">
        <v>64</v>
      </c>
      <c r="B66" s="26"/>
      <c r="C66" s="26"/>
      <c r="D66" s="26"/>
    </row>
    <row r="67" spans="1:8" ht="18" customHeight="1" x14ac:dyDescent="0.3">
      <c r="A67" s="8" t="s">
        <v>65</v>
      </c>
      <c r="B67" s="9"/>
      <c r="H67" t="str">
        <f>IF($B67="Ja",1,IF($B67="Teilweise",0.5,IF($B67="Nein",0,"")))</f>
        <v/>
      </c>
    </row>
    <row r="68" spans="1:8" ht="27.6" customHeight="1" x14ac:dyDescent="0.3">
      <c r="A68" s="8" t="s">
        <v>66</v>
      </c>
      <c r="B68" s="9"/>
      <c r="H68" t="str">
        <f>IF($B68="Ja",1,IF($B68="Teilweise",0.5,IF($B68="Nein",0,"")))</f>
        <v/>
      </c>
    </row>
    <row r="69" spans="1:8" ht="25.8" customHeight="1" x14ac:dyDescent="0.3">
      <c r="A69" s="8" t="s">
        <v>67</v>
      </c>
      <c r="B69" s="9"/>
      <c r="H69" t="str">
        <f>IF($B69="Ja",1,IF($B69="Teilweise",0.5,IF($B69="Nein",0,"")))</f>
        <v/>
      </c>
    </row>
    <row r="70" spans="1:8" ht="29.4" customHeight="1" x14ac:dyDescent="0.3">
      <c r="A70" s="8" t="s">
        <v>68</v>
      </c>
      <c r="B70" s="9"/>
      <c r="H70" t="str">
        <f>IF($B70="Ja",1,IF($B70="Teilweise",0.5,IF($B70="Nein",0,"")))</f>
        <v/>
      </c>
    </row>
    <row r="71" spans="1:8" x14ac:dyDescent="0.3">
      <c r="A71" s="26" t="s">
        <v>69</v>
      </c>
      <c r="B71" s="26"/>
      <c r="C71" s="26"/>
      <c r="D71" s="26"/>
    </row>
    <row r="72" spans="1:8" ht="18" customHeight="1" x14ac:dyDescent="0.3">
      <c r="A72" s="8" t="s">
        <v>70</v>
      </c>
      <c r="B72" s="9"/>
      <c r="H72" t="str">
        <f>IF($B72="Ja",1,IF($B72="Teilweise",0.5,IF($B72="Nein",0,"")))</f>
        <v/>
      </c>
    </row>
    <row r="73" spans="1:8" ht="33.6" customHeight="1" x14ac:dyDescent="0.3">
      <c r="A73" s="8" t="s">
        <v>71</v>
      </c>
      <c r="B73" s="9"/>
      <c r="H73" t="str">
        <f>IF($B73="Ja",1,IF($B73="Teilweise",0.5,IF($B73="Nein",0,"")))</f>
        <v/>
      </c>
    </row>
    <row r="74" spans="1:8" ht="27.6" customHeight="1" x14ac:dyDescent="0.3">
      <c r="A74" s="8" t="s">
        <v>72</v>
      </c>
      <c r="B74" s="9"/>
      <c r="H74" t="str">
        <f>IF($B74="Ja",1,IF($B74="Teilweise",0.5,IF($B74="Nein",0,"")))</f>
        <v/>
      </c>
    </row>
    <row r="75" spans="1:8" ht="34.799999999999997" customHeight="1" x14ac:dyDescent="0.3">
      <c r="A75" s="8" t="s">
        <v>73</v>
      </c>
      <c r="B75" s="9"/>
      <c r="H75" t="str">
        <f>IF($B75="Ja",1,IF($B75="Teilweise",0.5,IF($B75="Nein",0,"")))</f>
        <v/>
      </c>
    </row>
  </sheetData>
  <mergeCells count="23">
    <mergeCell ref="A60:D60"/>
    <mergeCell ref="A66:D66"/>
    <mergeCell ref="A71:D71"/>
    <mergeCell ref="A28:D28"/>
    <mergeCell ref="A39:D39"/>
    <mergeCell ref="A48:D48"/>
    <mergeCell ref="A57:D57"/>
    <mergeCell ref="A58:D58"/>
    <mergeCell ref="B13:D13"/>
    <mergeCell ref="B14:D14"/>
    <mergeCell ref="B15:D15"/>
    <mergeCell ref="B16:D16"/>
    <mergeCell ref="A18:D18"/>
    <mergeCell ref="B7:D7"/>
    <mergeCell ref="B8:D8"/>
    <mergeCell ref="B9:D9"/>
    <mergeCell ref="A11:D11"/>
    <mergeCell ref="B12:D12"/>
    <mergeCell ref="A1:D1"/>
    <mergeCell ref="A2:D2"/>
    <mergeCell ref="A4:D4"/>
    <mergeCell ref="B5:D5"/>
    <mergeCell ref="B6:D6"/>
  </mergeCells>
  <conditionalFormatting sqref="B20:B55">
    <cfRule type="cellIs" dxfId="7" priority="2" operator="equal">
      <formula>"Digital &amp; maschinenlesbar"</formula>
    </cfRule>
    <cfRule type="cellIs" dxfId="6" priority="3" operator="equal">
      <formula>"Digital, nicht maschinenlesbar"</formula>
    </cfRule>
    <cfRule type="cellIs" dxfId="5" priority="4" operator="equal">
      <formula>"Vorhanden, nicht digital"</formula>
    </cfRule>
    <cfRule type="cellIs" dxfId="4" priority="5" operator="equal">
      <formula>"Nicht vorhanden, leicht beschaffbar"</formula>
    </cfRule>
    <cfRule type="cellIs" dxfId="3" priority="6" operator="equal">
      <formula>"Nicht vorhanden, schwer beschaffbar"</formula>
    </cfRule>
  </conditionalFormatting>
  <conditionalFormatting sqref="B61:B75">
    <cfRule type="cellIs" dxfId="2" priority="7" operator="equal">
      <formula>"Ja"</formula>
    </cfRule>
    <cfRule type="cellIs" dxfId="1" priority="8" operator="equal">
      <formula>"Teilweise"</formula>
    </cfRule>
    <cfRule type="cellIs" dxfId="0" priority="9" operator="equal">
      <formula>"Nein"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Listen!$A$1:$A$5</xm:f>
          </x14:formula1>
          <x14:formula2>
            <xm:f>0</xm:f>
          </x14:formula2>
          <xm:sqref>B20:B26 B30:B37 B41:B46 B50:B55</xm:sqref>
        </x14:dataValidation>
        <x14:dataValidation type="list" allowBlank="1" xr:uid="{00000000-0002-0000-0000-000001000000}">
          <x14:formula1>
            <xm:f>Listen!$C$1:$C$3</xm:f>
          </x14:formula1>
          <x14:formula2>
            <xm:f>0</xm:f>
          </x14:formula2>
          <xm:sqref>B61:B65 B67:B70 B72:B75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zoomScaleNormal="100" workbookViewId="0"/>
  </sheetViews>
  <sheetFormatPr baseColWidth="10" defaultColWidth="8.6640625" defaultRowHeight="14.4" x14ac:dyDescent="0.3"/>
  <sheetData>
    <row r="1" spans="1:3" x14ac:dyDescent="0.3">
      <c r="A1" t="s">
        <v>9</v>
      </c>
      <c r="B1" t="s">
        <v>74</v>
      </c>
      <c r="C1" t="s">
        <v>74</v>
      </c>
    </row>
    <row r="2" spans="1:3" x14ac:dyDescent="0.3">
      <c r="A2" t="s">
        <v>11</v>
      </c>
      <c r="B2" t="s">
        <v>75</v>
      </c>
      <c r="C2" t="s">
        <v>76</v>
      </c>
    </row>
    <row r="3" spans="1:3" x14ac:dyDescent="0.3">
      <c r="A3" t="s">
        <v>13</v>
      </c>
      <c r="C3" t="s">
        <v>75</v>
      </c>
    </row>
    <row r="4" spans="1:3" x14ac:dyDescent="0.3">
      <c r="A4" t="s">
        <v>15</v>
      </c>
    </row>
    <row r="5" spans="1:3" x14ac:dyDescent="0.3">
      <c r="A5" t="s">
        <v>17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showGridLines="0" zoomScaleNormal="100" workbookViewId="0"/>
  </sheetViews>
  <sheetFormatPr baseColWidth="10" defaultColWidth="8.6640625" defaultRowHeight="14.4" x14ac:dyDescent="0.3"/>
  <cols>
    <col min="1" max="1" width="22" customWidth="1"/>
    <col min="2" max="2" width="55" customWidth="1"/>
    <col min="3" max="3" width="45" customWidth="1"/>
  </cols>
  <sheetData>
    <row r="1" spans="1:3" ht="25.5" customHeight="1" x14ac:dyDescent="0.3">
      <c r="A1" s="28" t="s">
        <v>77</v>
      </c>
      <c r="B1" s="28"/>
      <c r="C1" s="28"/>
    </row>
    <row r="3" spans="1:3" x14ac:dyDescent="0.3">
      <c r="A3" s="12" t="s">
        <v>78</v>
      </c>
      <c r="B3" s="12" t="s">
        <v>79</v>
      </c>
      <c r="C3" s="12" t="s">
        <v>80</v>
      </c>
    </row>
    <row r="4" spans="1:3" ht="33.75" customHeight="1" x14ac:dyDescent="0.3">
      <c r="A4" s="13" t="s">
        <v>81</v>
      </c>
      <c r="B4" s="8" t="s">
        <v>82</v>
      </c>
      <c r="C4" s="8" t="s">
        <v>83</v>
      </c>
    </row>
    <row r="5" spans="1:3" ht="33.75" customHeight="1" x14ac:dyDescent="0.3">
      <c r="A5" s="13" t="s">
        <v>84</v>
      </c>
      <c r="B5" s="8" t="s">
        <v>85</v>
      </c>
      <c r="C5" s="8" t="s">
        <v>86</v>
      </c>
    </row>
    <row r="6" spans="1:3" ht="33.75" customHeight="1" x14ac:dyDescent="0.3">
      <c r="A6" s="13" t="s">
        <v>87</v>
      </c>
      <c r="B6" s="8" t="s">
        <v>88</v>
      </c>
      <c r="C6" s="8" t="s">
        <v>89</v>
      </c>
    </row>
    <row r="7" spans="1:3" ht="33.75" customHeight="1" x14ac:dyDescent="0.3">
      <c r="A7" s="13" t="s">
        <v>90</v>
      </c>
      <c r="B7" s="8" t="s">
        <v>91</v>
      </c>
      <c r="C7" s="8" t="s">
        <v>92</v>
      </c>
    </row>
    <row r="9" spans="1:3" ht="15.6" x14ac:dyDescent="0.3">
      <c r="A9" s="29" t="s">
        <v>93</v>
      </c>
      <c r="B9" s="29"/>
      <c r="C9" s="29"/>
    </row>
    <row r="10" spans="1:3" x14ac:dyDescent="0.3">
      <c r="A10" s="14" t="s">
        <v>94</v>
      </c>
      <c r="B10" s="15" t="s">
        <v>95</v>
      </c>
    </row>
    <row r="11" spans="1:3" x14ac:dyDescent="0.3">
      <c r="A11" s="14" t="s">
        <v>96</v>
      </c>
      <c r="B11" s="15" t="s">
        <v>97</v>
      </c>
    </row>
    <row r="12" spans="1:3" x14ac:dyDescent="0.3">
      <c r="A12" s="14" t="s">
        <v>98</v>
      </c>
      <c r="B12" s="15" t="s">
        <v>99</v>
      </c>
    </row>
    <row r="13" spans="1:3" x14ac:dyDescent="0.3">
      <c r="A13" s="14" t="s">
        <v>100</v>
      </c>
      <c r="B13" s="15" t="s">
        <v>101</v>
      </c>
    </row>
    <row r="14" spans="1:3" x14ac:dyDescent="0.3">
      <c r="A14" s="14" t="s">
        <v>102</v>
      </c>
      <c r="B14" s="15" t="s">
        <v>103</v>
      </c>
    </row>
    <row r="15" spans="1:3" x14ac:dyDescent="0.3">
      <c r="A15" s="14" t="s">
        <v>104</v>
      </c>
      <c r="B15" s="15" t="s">
        <v>105</v>
      </c>
    </row>
    <row r="16" spans="1:3" x14ac:dyDescent="0.3">
      <c r="A16" s="14" t="s">
        <v>106</v>
      </c>
      <c r="B16" s="15" t="s">
        <v>107</v>
      </c>
    </row>
    <row r="17" spans="1:3" x14ac:dyDescent="0.3">
      <c r="A17" s="14" t="s">
        <v>108</v>
      </c>
      <c r="B17" s="15" t="s">
        <v>109</v>
      </c>
    </row>
    <row r="18" spans="1:3" x14ac:dyDescent="0.3">
      <c r="A18" s="14" t="s">
        <v>110</v>
      </c>
      <c r="B18" s="15" t="s">
        <v>111</v>
      </c>
    </row>
    <row r="20" spans="1:3" ht="23.85" customHeight="1" x14ac:dyDescent="0.3">
      <c r="A20" s="30" t="s">
        <v>112</v>
      </c>
      <c r="B20" s="30"/>
      <c r="C20" s="30"/>
    </row>
  </sheetData>
  <mergeCells count="3">
    <mergeCell ref="A1:C1"/>
    <mergeCell ref="A9:C9"/>
    <mergeCell ref="A20:C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Selbstcheck</vt:lpstr>
      <vt:lpstr>Listen</vt:lpstr>
      <vt:lpstr>Reifegrade &amp; Beispiel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Silke Herrnreiter</cp:lastModifiedBy>
  <cp:revision>0</cp:revision>
  <dcterms:created xsi:type="dcterms:W3CDTF">2026-07-01T08:49:55Z</dcterms:created>
  <dcterms:modified xsi:type="dcterms:W3CDTF">2026-07-06T08:57:53Z</dcterms:modified>
  <dc:language>en-US</dc:language>
</cp:coreProperties>
</file>